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0\2020 006 Bezdružice, U Tiskárny - komunikace\PDF Bezdružice, V Podzámčí\"/>
    </mc:Choice>
  </mc:AlternateContent>
  <xr:revisionPtr revIDLastSave="0" documentId="8_{C82FC7CB-C086-491B-A7DB-D3A8BEF1D7EA}" xr6:coauthVersionLast="45" xr6:coauthVersionMax="45" xr10:uidLastSave="{00000000-0000-0000-0000-000000000000}"/>
  <bookViews>
    <workbookView xWindow="-120" yWindow="-120" windowWidth="29040" windowHeight="159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39" i="1"/>
  <c r="F39" i="1"/>
  <c r="G94" i="12"/>
  <c r="AC94" i="12"/>
  <c r="AD94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5" i="12"/>
  <c r="G8" i="12" s="1"/>
  <c r="I15" i="12"/>
  <c r="K15" i="12"/>
  <c r="O15" i="12"/>
  <c r="O8" i="12" s="1"/>
  <c r="Q15" i="12"/>
  <c r="U15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3" i="12"/>
  <c r="I33" i="12"/>
  <c r="K33" i="12"/>
  <c r="M33" i="12"/>
  <c r="O33" i="12"/>
  <c r="Q33" i="12"/>
  <c r="U33" i="12"/>
  <c r="G36" i="12"/>
  <c r="I36" i="12"/>
  <c r="I35" i="12" s="1"/>
  <c r="K36" i="12"/>
  <c r="M36" i="12"/>
  <c r="O36" i="12"/>
  <c r="Q36" i="12"/>
  <c r="Q35" i="12" s="1"/>
  <c r="U36" i="12"/>
  <c r="G38" i="12"/>
  <c r="G35" i="12" s="1"/>
  <c r="I38" i="12"/>
  <c r="K38" i="12"/>
  <c r="O38" i="12"/>
  <c r="O35" i="12" s="1"/>
  <c r="Q38" i="12"/>
  <c r="U38" i="12"/>
  <c r="G40" i="12"/>
  <c r="I40" i="12"/>
  <c r="K40" i="12"/>
  <c r="M40" i="12"/>
  <c r="O40" i="12"/>
  <c r="Q40" i="12"/>
  <c r="U40" i="12"/>
  <c r="G42" i="12"/>
  <c r="M42" i="12" s="1"/>
  <c r="I42" i="12"/>
  <c r="K42" i="12"/>
  <c r="K35" i="12" s="1"/>
  <c r="O42" i="12"/>
  <c r="Q42" i="12"/>
  <c r="U42" i="12"/>
  <c r="U35" i="12" s="1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I48" i="12"/>
  <c r="Q48" i="12"/>
  <c r="G49" i="12"/>
  <c r="M49" i="12" s="1"/>
  <c r="I49" i="12"/>
  <c r="K49" i="12"/>
  <c r="K48" i="12" s="1"/>
  <c r="O49" i="12"/>
  <c r="O48" i="12" s="1"/>
  <c r="Q49" i="12"/>
  <c r="U49" i="12"/>
  <c r="U48" i="12" s="1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K54" i="12" s="1"/>
  <c r="O55" i="12"/>
  <c r="O54" i="12" s="1"/>
  <c r="Q55" i="12"/>
  <c r="U55" i="12"/>
  <c r="U54" i="12" s="1"/>
  <c r="G60" i="12"/>
  <c r="I60" i="12"/>
  <c r="K60" i="12"/>
  <c r="M60" i="12"/>
  <c r="O60" i="12"/>
  <c r="Q60" i="12"/>
  <c r="U60" i="12"/>
  <c r="G64" i="12"/>
  <c r="M64" i="12" s="1"/>
  <c r="I64" i="12"/>
  <c r="K64" i="12"/>
  <c r="O64" i="12"/>
  <c r="Q64" i="12"/>
  <c r="U64" i="12"/>
  <c r="G66" i="12"/>
  <c r="I66" i="12"/>
  <c r="I54" i="12" s="1"/>
  <c r="K66" i="12"/>
  <c r="M66" i="12"/>
  <c r="O66" i="12"/>
  <c r="Q66" i="12"/>
  <c r="Q54" i="12" s="1"/>
  <c r="U66" i="12"/>
  <c r="G68" i="12"/>
  <c r="M68" i="12" s="1"/>
  <c r="I68" i="12"/>
  <c r="K68" i="12"/>
  <c r="O68" i="12"/>
  <c r="Q68" i="12"/>
  <c r="U68" i="12"/>
  <c r="G71" i="12"/>
  <c r="G70" i="12" s="1"/>
  <c r="I71" i="12"/>
  <c r="K71" i="12"/>
  <c r="K70" i="12" s="1"/>
  <c r="O71" i="12"/>
  <c r="O70" i="12" s="1"/>
  <c r="Q71" i="12"/>
  <c r="U71" i="12"/>
  <c r="U70" i="12" s="1"/>
  <c r="G74" i="12"/>
  <c r="I74" i="12"/>
  <c r="I70" i="12" s="1"/>
  <c r="K74" i="12"/>
  <c r="M74" i="12"/>
  <c r="O74" i="12"/>
  <c r="Q74" i="12"/>
  <c r="Q70" i="12" s="1"/>
  <c r="U74" i="12"/>
  <c r="G77" i="12"/>
  <c r="M77" i="12" s="1"/>
  <c r="I77" i="12"/>
  <c r="K77" i="12"/>
  <c r="O77" i="12"/>
  <c r="Q77" i="12"/>
  <c r="U77" i="12"/>
  <c r="G80" i="12"/>
  <c r="I80" i="12"/>
  <c r="K80" i="12"/>
  <c r="M80" i="12"/>
  <c r="O80" i="12"/>
  <c r="Q80" i="12"/>
  <c r="U80" i="12"/>
  <c r="G83" i="12"/>
  <c r="M83" i="12" s="1"/>
  <c r="I83" i="12"/>
  <c r="K83" i="12"/>
  <c r="O83" i="12"/>
  <c r="Q83" i="12"/>
  <c r="U83" i="12"/>
  <c r="G85" i="12"/>
  <c r="I85" i="12"/>
  <c r="K85" i="12"/>
  <c r="M85" i="12"/>
  <c r="O85" i="12"/>
  <c r="Q85" i="12"/>
  <c r="U85" i="12"/>
  <c r="G87" i="12"/>
  <c r="K87" i="12"/>
  <c r="O87" i="12"/>
  <c r="U87" i="12"/>
  <c r="G88" i="12"/>
  <c r="I88" i="12"/>
  <c r="I87" i="12" s="1"/>
  <c r="K88" i="12"/>
  <c r="M88" i="12"/>
  <c r="M87" i="12" s="1"/>
  <c r="O88" i="12"/>
  <c r="Q88" i="12"/>
  <c r="Q87" i="12" s="1"/>
  <c r="U88" i="12"/>
  <c r="I20" i="1"/>
  <c r="I19" i="1"/>
  <c r="I18" i="1"/>
  <c r="I17" i="1"/>
  <c r="I16" i="1"/>
  <c r="I55" i="1"/>
  <c r="AZ43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G28" i="1"/>
  <c r="M48" i="12"/>
  <c r="M54" i="12"/>
  <c r="M71" i="12"/>
  <c r="M70" i="12" s="1"/>
  <c r="G54" i="12"/>
  <c r="G48" i="12"/>
  <c r="M38" i="12"/>
  <c r="M35" i="12" s="1"/>
  <c r="M15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<sst xmlns="http://schemas.openxmlformats.org/spreadsheetml/2006/main" count="390" uniqueCount="215">
  <si>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</si>
  <si>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</si>
  <si>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</si>
  <si>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</si>
  <si>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</si>
  <si>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</si>
  <si>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</si>
  <si>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</si>
  <si>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</si>
  <si>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</si>
  <si>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</si>
  <si>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</si>
  <si>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</si>
  <si>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</si>
  <si>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</si>
  <si>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</si>
  <si>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</si>
  <si>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</si>
  <si>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</si>
  <si>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</si>
  <si>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</si>
  <si>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</si>
  <si>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</si>
  <si>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</si>
  <si>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</si>
  <si>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</si>
  <si>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</si>
  <si>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</si>
  <si>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</si>
  <si>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</si>
  <si>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</si>
  <si>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</si>
  <si>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</si>
  <si>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</si>
  <si>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</si>
  <si>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</si>
  <si>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</si>
  <si>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</si>
  <si>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</si>
  <si>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</si>
  <si>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</si>
  <si>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</si>
  <si>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</si>
  <si>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Bezdružice, V Podzámčí</t>
  </si>
  <si>
    <t>Rozpočet:</t>
  </si>
  <si>
    <t>Misto</t>
  </si>
  <si>
    <t>Bezdružice, V Podzámčí - komunikace - UZNATELNÉ NÁKLADY</t>
  </si>
  <si>
    <t>Město Bezdružice</t>
  </si>
  <si>
    <t>ČSA 196</t>
  </si>
  <si>
    <t>Bezdružice</t>
  </si>
  <si>
    <t>34953</t>
  </si>
  <si>
    <t>00259705</t>
  </si>
  <si>
    <t>CZ00259705</t>
  </si>
  <si>
    <t>Rozpočet</t>
  </si>
  <si>
    <t>Celkem za stavbu</t>
  </si>
  <si>
    <t>CZK</t>
  </si>
  <si>
    <t xml:space="preserve">Popis rozpočtu:  - </t>
  </si>
  <si>
    <t>Stavební úpravy komunikace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</si>
  <si>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</si>
  <si>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</si>
  <si>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</si>
  <si>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</si>
  <si>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</si>
  <si>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</si>
  <si>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</si>
  <si>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</si>
  <si>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</si>
  <si>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</si>
  <si>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</si>
  <si>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</si>
  <si>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</si>
  <si>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</si>
  <si>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</si>
  <si>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</si>
  <si>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</si>
  <si>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</si>
  <si>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</si>
  <si>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</si>
  <si>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</si>
  <si>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</si>
  <si>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</si>
  <si>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</si>
  <si>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</si>
  <si>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</si>
  <si>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</si>
  <si>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</si>
  <si>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</si>
  <si>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</si>
  <si>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</si>
  <si>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</si>
  <si>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</si>
  <si>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</si>
  <si>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</si>
  <si>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</si>
  <si>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</si>
  <si>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</si>
  <si>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</si>
  <si>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</si>
  <si>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</si>
  <si>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</si>
  <si>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</si>
  <si>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</si>
  <si>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</t>
  </si>
  <si>
    <t>m</t>
  </si>
  <si>
    <t>POL1_0</t>
  </si>
  <si>
    <t>15,96+7,36</t>
  </si>
  <si>
    <t>VV</t>
  </si>
  <si>
    <t>113109315R00</t>
  </si>
  <si>
    <t>Odstranění podkladu pl.50 m2, bet.prostý tl.15 cm</t>
  </si>
  <si>
    <t>m2</t>
  </si>
  <si>
    <t>4,5206</t>
  </si>
  <si>
    <t>113108408R00</t>
  </si>
  <si>
    <t>Odstranění asfaltové vrstvy pl.nad 50 m2, tl. 8 cm</t>
  </si>
  <si>
    <t>Větev B:805,807</t>
  </si>
  <si>
    <t>113107620R00</t>
  </si>
  <si>
    <t>Odstranění podkladu nad 50 m2,kam.drcené tl.20 cm</t>
  </si>
  <si>
    <t>113107616R00</t>
  </si>
  <si>
    <t>Odstranění podkladu nad 50 m2,kam.drcené tl.16 cm</t>
  </si>
  <si>
    <t>122302201R00</t>
  </si>
  <si>
    <t>Odkopávky pro silnice v hor. 4 do 100 m3</t>
  </si>
  <si>
    <t>m3</t>
  </si>
  <si>
    <t>Větev B:(14,5916+7,1307+0,2227+3,4058+22,2828+42,3915)*0,45</t>
  </si>
  <si>
    <t>122302209R00</t>
  </si>
  <si>
    <t>Příplatek za lepivost - odkop pro silnice v hor. 4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</si>
  <si>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</si>
  <si>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</si>
  <si>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</si>
  <si>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</si>
  <si>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</si>
  <si>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</si>
  <si>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</si>
  <si>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</si>
  <si>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199000003R00</t>
  </si>
  <si>
    <t>Poplatek za skládku horniny 5 - 7</t>
  </si>
  <si>
    <t>805,80700*0,36</t>
  </si>
  <si>
    <t>181101102R00</t>
  </si>
  <si>
    <t>Úprava pláně v zářezech v hor. 1-4, se zhutněním</t>
  </si>
  <si>
    <t>Větev B - asfalt:(744,1884+18,7630)*1,15</t>
  </si>
  <si>
    <t>564861111R00</t>
  </si>
  <si>
    <t>Podklad ze štěrkodrti po zhutnění tloušťky 20 cm</t>
  </si>
  <si>
    <t>567122112R00</t>
  </si>
  <si>
    <t>Podklad z kameniva zpev.cementem SC C8/10 tl.13 cm</t>
  </si>
  <si>
    <t>Větev B - asfalt:744,1884+18,7630</t>
  </si>
  <si>
    <t>573111113R00</t>
  </si>
  <si>
    <t>Postřik živičný infiltr.+ posyp, asfalt 1,5 kg/m2</t>
  </si>
  <si>
    <t>565151211R00</t>
  </si>
  <si>
    <t>Podklad z obal kam.ACP 16+,ACP 22+,nad 3 m,tl.7 cm</t>
  </si>
  <si>
    <t>573211111R00</t>
  </si>
  <si>
    <t>Postřik živičný spojovací z asfaltu 0,5-0,7 kg/m2</t>
  </si>
  <si>
    <t>577132211R00</t>
  </si>
  <si>
    <t>Beton asfalt. ACO 8, nebo ACO 11, nad 3 m, 4 cm</t>
  </si>
  <si>
    <t>895941311RT2</t>
  </si>
  <si>
    <t>Zřízení vpusti uliční z dílců typ UVB - 50, včetně dodávky dílců pro uliční vpusti TBV</t>
  </si>
  <si>
    <t>kus</t>
  </si>
  <si>
    <t>3</t>
  </si>
  <si>
    <t>831350012RAA</t>
  </si>
  <si>
    <t>Kanalizace z trub PVC hrdlových D 160 mm, hloubka 2,0 m</t>
  </si>
  <si>
    <t>POL2_0</t>
  </si>
  <si>
    <t>2,60+2,10+2,90</t>
  </si>
  <si>
    <t>899331111R00</t>
  </si>
  <si>
    <t>Výšková úprava vstupu do 20 cm, zvýšení poklopu</t>
  </si>
  <si>
    <t>917862111R00</t>
  </si>
  <si>
    <t>Osazení stojat. obrub.bet. s opěrou,lože z C 12/15</t>
  </si>
  <si>
    <t>Větev B - 100x30x15:15,6835+52,6702+15,4234+66,6988+15,3847+32,3178+34,4633+8,3849+5,1542+17,6912+3,1287+14,1768</t>
  </si>
  <si>
    <t>Větev B - 100x15x15:2,3250+18,0324+4,0457+22,6742+3,0066+6,0479+4,9860+5,7169+3,1944+1,1290+4,2436</t>
  </si>
  <si>
    <t>Větev B - přechodový L:3+7</t>
  </si>
  <si>
    <t>Větev B - přechodový P:4+7</t>
  </si>
  <si>
    <t>59217020R</t>
  </si>
  <si>
    <t>Obrubník nájezdový betonový 148,5x145x1000 mm, přírodní</t>
  </si>
  <si>
    <t>POL3_0</t>
  </si>
  <si>
    <t>Větev B - 100x15x15:(2,3250+18,0324+11,3523+11,3523+4,0457+22,6742+3,0066+6,0479+4,9860+5,7169+3,1944+1,1290+4,2436)*1,01</t>
  </si>
  <si>
    <t>Větev B - 100x15x15:(15,6835+52,6702+15,4234+66,6988+15,3847+32,3178+34,4633+8,3849+5,1542+17,6912+3,1287+36,7256)*1,01</t>
  </si>
  <si>
    <t>Větev B - 100x15x15:(10,00+11,00)*1,01</t>
  </si>
  <si>
    <t>916561111R00</t>
  </si>
  <si>
    <t>Osazení záhon.obrubníků do lože z C 12/15 s opěrou</t>
  </si>
  <si>
    <t>Větev B:17,5460</t>
  </si>
  <si>
    <t>59217509R</t>
  </si>
  <si>
    <t>Obrubník Best LINEA I přírodní 50x8x25 cm</t>
  </si>
  <si>
    <t>Větev B:17,5460*1,01*2</t>
  </si>
  <si>
    <t>919735113R00</t>
  </si>
  <si>
    <t>Řezání stávajícího živičného krytu tl. 10 - 15 cm</t>
  </si>
  <si>
    <t>18,0324+4,8641</t>
  </si>
  <si>
    <t>979084216R00</t>
  </si>
  <si>
    <t>Vodorovná doprava vybour. hmot po suchu do 5 km</t>
  </si>
  <si>
    <t>t</t>
  </si>
  <si>
    <t>Obruby:6,2964</t>
  </si>
  <si>
    <t>Beton:1,6274</t>
  </si>
  <si>
    <t>979084219R00</t>
  </si>
  <si>
    <t>Příplatek k dopravě vybour.hmot za dalších 5 km</t>
  </si>
  <si>
    <t>Obruby:6,2964*5</t>
  </si>
  <si>
    <t>Beton:1,6274*5</t>
  </si>
  <si>
    <t>979082213R00</t>
  </si>
  <si>
    <t>Vodorovná doprava suti po suchu do 1 km</t>
  </si>
  <si>
    <t>Asfalt:141,82203</t>
  </si>
  <si>
    <t>Štěrk:354,55508+283,64406</t>
  </si>
  <si>
    <t>979082219R00</t>
  </si>
  <si>
    <t>Příplatek za dopravu suti po suchu za další 1 km</t>
  </si>
  <si>
    <t>Asfalt:141,82203*14</t>
  </si>
  <si>
    <t>Štěrk:(354,55508+283,64406)*14</t>
  </si>
  <si>
    <t>979990103R00</t>
  </si>
  <si>
    <t>Poplatek za skládku suti - beton do 30x30 cm</t>
  </si>
  <si>
    <t>6,2964+1,62742</t>
  </si>
  <si>
    <t>979990112R00</t>
  </si>
  <si>
    <t>Poplatek za skládku suti-obal.kam.-asfalt do 30x30</t>
  </si>
  <si>
    <t>141,82203</t>
  </si>
  <si>
    <t>998225111R00</t>
  </si>
  <si>
    <t>Přesun hmot, pozemní komunikace, kryt živičný</t>
  </si>
  <si>
    <t>Zemní práce:0</t>
  </si>
  <si>
    <t>Komunikace:863,95090</t>
  </si>
  <si>
    <t>Trubní vedení:18,24226</t>
  </si>
  <si>
    <t>Doplňující práce na komunikacci:91,47147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</si>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</sst>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SUMIF(F49:F54,A16,I49:I54)+SUMIF(F49:F54,"PSU",I49:I54)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SUMIF(F49:F54,A17,I49:I54)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SUMIF(F49:F54,A18,I49:I54)</f>
        <v>0</v>
      </c>
      <c r="J18" s="93"/>
    </row>
    <row r="19" spans="1:10" ht="23.25" customHeight="1" x14ac:dyDescent="0.2">
      <c r="A19" s="195" t="s">
        <v>72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SUMIF(F49:F54,A19,I49:I54)</f>
        <v>0</v>
      </c>
      <c r="J19" s="93"/>
    </row>
    <row r="20" spans="1:10" ht="23.25" customHeight="1" x14ac:dyDescent="0.2">
      <c r="A20" s="195" t="s">
        <v>73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SUMIF(F49:F54,A20,I49:I54)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44180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Pol'!AC94</f>
        <v>0</v>
      </c>
      <c r="G39" s="148">
        <f>'Rozpočet Pol'!AD94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Stavební úpravy komunikace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Pol'!G35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Pol'!G48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Pol'!G54</f>
        <v>0</v>
      </c>
      <c r="J52" s="187"/>
    </row>
    <row r="53" spans="1:10" ht="25.5" customHeight="1" x14ac:dyDescent="0.2">
      <c r="A53" s="165"/>
      <c r="B53" s="168" t="s">
        <v>68</v>
      </c>
      <c r="C53" s="167" t="s">
        <v>69</v>
      </c>
      <c r="D53" s="169"/>
      <c r="E53" s="169"/>
      <c r="F53" s="185" t="s">
        <v>23</v>
      </c>
      <c r="G53" s="186"/>
      <c r="H53" s="186"/>
      <c r="I53" s="187">
        <f>'Rozpočet Pol'!G70</f>
        <v>0</v>
      </c>
      <c r="J53" s="187"/>
    </row>
    <row r="54" spans="1:10" ht="25.5" customHeight="1" x14ac:dyDescent="0.2">
      <c r="A54" s="165"/>
      <c r="B54" s="179" t="s">
        <v>70</v>
      </c>
      <c r="C54" s="180" t="s">
        <v>71</v>
      </c>
      <c r="D54" s="181"/>
      <c r="E54" s="181"/>
      <c r="F54" s="188" t="s">
        <v>23</v>
      </c>
      <c r="G54" s="189"/>
      <c r="H54" s="189"/>
      <c r="I54" s="190">
        <f>'Rozpočet Pol'!G87</f>
        <v>0</v>
      </c>
      <c r="J54" s="190"/>
    </row>
    <row r="55" spans="1:10" ht="25.5" customHeight="1" x14ac:dyDescent="0.2">
      <c r="A55" s="166"/>
      <c r="B55" s="172" t="s">
        <v>1</v>
      </c>
      <c r="C55" s="172"/>
      <c r="D55" s="173"/>
      <c r="E55" s="173"/>
      <c r="F55" s="191"/>
      <c r="G55" s="192"/>
      <c r="H55" s="192"/>
      <c r="I55" s="193">
        <f>SUM(I49:I54)</f>
        <v>0</v>
      </c>
      <c r="J55" s="193"/>
    </row>
    <row r="56" spans="1:10" x14ac:dyDescent="0.2">
      <c r="F56" s="194"/>
      <c r="G56" s="130"/>
      <c r="H56" s="194"/>
      <c r="I56" s="130"/>
      <c r="J56" s="130"/>
    </row>
    <row r="57" spans="1:10" x14ac:dyDescent="0.2">
      <c r="F57" s="194"/>
      <c r="G57" s="130"/>
      <c r="H57" s="194"/>
      <c r="I57" s="130"/>
      <c r="J57" s="130"/>
    </row>
    <row r="58" spans="1:10" x14ac:dyDescent="0.2">
      <c r="F58" s="194"/>
      <c r="G58" s="130"/>
      <c r="H58" s="194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1"/>
      <c r="F5" s="211"/>
      <c r="G5" s="212"/>
      <c r="AE5" t="s">
        <v>80</v>
      </c>
    </row>
    <row r="7" spans="1:60" ht="38.25" x14ac:dyDescent="0.2">
      <c r="A7" s="217" t="s">
        <v>81</v>
      </c>
      <c r="B7" s="218" t="s">
        <v>82</v>
      </c>
      <c r="C7" s="218" t="s">
        <v>83</v>
      </c>
      <c r="D7" s="217" t="s">
        <v>84</v>
      </c>
      <c r="E7" s="217" t="s">
        <v>85</v>
      </c>
      <c r="F7" s="213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0" t="s">
        <v>98</v>
      </c>
    </row>
    <row r="8" spans="1:60" x14ac:dyDescent="0.2">
      <c r="A8" s="238" t="s">
        <v>99</v>
      </c>
      <c r="B8" s="239" t="s">
        <v>60</v>
      </c>
      <c r="C8" s="240" t="s">
        <v>61</v>
      </c>
      <c r="D8" s="241"/>
      <c r="E8" s="242"/>
      <c r="F8" s="243"/>
      <c r="G8" s="243">
        <f>SUMIF(AE9:AE34,"&lt;&gt;NOR",G9:G34)</f>
        <v>0</v>
      </c>
      <c r="H8" s="243"/>
      <c r="I8" s="243">
        <f>SUM(I9:I34)</f>
        <v>0</v>
      </c>
      <c r="J8" s="243"/>
      <c r="K8" s="243">
        <f>SUM(K9:K34)</f>
        <v>0</v>
      </c>
      <c r="L8" s="243"/>
      <c r="M8" s="243">
        <f>SUM(M9:M34)</f>
        <v>0</v>
      </c>
      <c r="N8" s="219"/>
      <c r="O8" s="219">
        <f>SUM(O9:O34)</f>
        <v>0</v>
      </c>
      <c r="P8" s="219"/>
      <c r="Q8" s="219">
        <f>SUM(Q9:Q34)</f>
        <v>787.94498999999996</v>
      </c>
      <c r="R8" s="219"/>
      <c r="S8" s="219"/>
      <c r="T8" s="238"/>
      <c r="U8" s="219">
        <f>SUM(U9:U34)</f>
        <v>219.93999999999997</v>
      </c>
      <c r="AE8" t="s">
        <v>100</v>
      </c>
    </row>
    <row r="9" spans="1:60" outlineLevel="1" x14ac:dyDescent="0.2">
      <c r="A9" s="215">
        <v>1</v>
      </c>
      <c r="B9" s="221" t="s">
        <v>101</v>
      </c>
      <c r="C9" s="265" t="s">
        <v>102</v>
      </c>
      <c r="D9" s="223" t="s">
        <v>103</v>
      </c>
      <c r="E9" s="230">
        <v>23.32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0.27</v>
      </c>
      <c r="Q9" s="224">
        <f>ROUND(E9*P9,5)</f>
        <v>6.2964000000000002</v>
      </c>
      <c r="R9" s="224"/>
      <c r="S9" s="224"/>
      <c r="T9" s="225">
        <v>0.123</v>
      </c>
      <c r="U9" s="224">
        <f>ROUND(E9*T9,2)</f>
        <v>2.87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6" t="s">
        <v>105</v>
      </c>
      <c r="D10" s="226"/>
      <c r="E10" s="231">
        <v>23.32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106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107</v>
      </c>
      <c r="C11" s="265" t="s">
        <v>108</v>
      </c>
      <c r="D11" s="223" t="s">
        <v>109</v>
      </c>
      <c r="E11" s="230">
        <v>4.5206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0.36</v>
      </c>
      <c r="Q11" s="224">
        <f>ROUND(E11*P11,5)</f>
        <v>1.6274200000000001</v>
      </c>
      <c r="R11" s="224"/>
      <c r="S11" s="224"/>
      <c r="T11" s="225">
        <v>1.2270000000000001</v>
      </c>
      <c r="U11" s="224">
        <f>ROUND(E11*T11,2)</f>
        <v>5.55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1"/>
      <c r="C12" s="266" t="s">
        <v>110</v>
      </c>
      <c r="D12" s="226"/>
      <c r="E12" s="231">
        <v>4.5206</v>
      </c>
      <c r="F12" s="234"/>
      <c r="G12" s="234"/>
      <c r="H12" s="234"/>
      <c r="I12" s="234"/>
      <c r="J12" s="234"/>
      <c r="K12" s="234"/>
      <c r="L12" s="234"/>
      <c r="M12" s="234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106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3</v>
      </c>
      <c r="B13" s="221" t="s">
        <v>111</v>
      </c>
      <c r="C13" s="265" t="s">
        <v>112</v>
      </c>
      <c r="D13" s="223" t="s">
        <v>109</v>
      </c>
      <c r="E13" s="230">
        <v>805.80700000000002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0</v>
      </c>
      <c r="O13" s="224">
        <f>ROUND(E13*N13,5)</f>
        <v>0</v>
      </c>
      <c r="P13" s="224">
        <v>0.17599999999999999</v>
      </c>
      <c r="Q13" s="224">
        <f>ROUND(E13*P13,5)</f>
        <v>141.82203000000001</v>
      </c>
      <c r="R13" s="224"/>
      <c r="S13" s="224"/>
      <c r="T13" s="225">
        <v>5.9200000000000003E-2</v>
      </c>
      <c r="U13" s="224">
        <f>ROUND(E13*T13,2)</f>
        <v>47.7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104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1"/>
      <c r="C14" s="266" t="s">
        <v>113</v>
      </c>
      <c r="D14" s="226"/>
      <c r="E14" s="231">
        <v>805.80700000000002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106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4</v>
      </c>
      <c r="B15" s="221" t="s">
        <v>114</v>
      </c>
      <c r="C15" s="265" t="s">
        <v>115</v>
      </c>
      <c r="D15" s="223" t="s">
        <v>109</v>
      </c>
      <c r="E15" s="230">
        <v>805.80700000000002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4">
        <v>0</v>
      </c>
      <c r="O15" s="224">
        <f>ROUND(E15*N15,5)</f>
        <v>0</v>
      </c>
      <c r="P15" s="224">
        <v>0.44</v>
      </c>
      <c r="Q15" s="224">
        <f>ROUND(E15*P15,5)</f>
        <v>354.55507999999998</v>
      </c>
      <c r="R15" s="224"/>
      <c r="S15" s="224"/>
      <c r="T15" s="225">
        <v>7.2999999999999995E-2</v>
      </c>
      <c r="U15" s="224">
        <f>ROUND(E15*T15,2)</f>
        <v>58.82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104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1"/>
      <c r="C16" s="266" t="s">
        <v>113</v>
      </c>
      <c r="D16" s="226"/>
      <c r="E16" s="231">
        <v>805.80700000000002</v>
      </c>
      <c r="F16" s="234"/>
      <c r="G16" s="234"/>
      <c r="H16" s="234"/>
      <c r="I16" s="234"/>
      <c r="J16" s="234"/>
      <c r="K16" s="234"/>
      <c r="L16" s="234"/>
      <c r="M16" s="234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106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5</v>
      </c>
      <c r="B17" s="221" t="s">
        <v>116</v>
      </c>
      <c r="C17" s="265" t="s">
        <v>117</v>
      </c>
      <c r="D17" s="223" t="s">
        <v>109</v>
      </c>
      <c r="E17" s="230">
        <v>805.80700000000002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24">
        <v>0</v>
      </c>
      <c r="O17" s="224">
        <f>ROUND(E17*N17,5)</f>
        <v>0</v>
      </c>
      <c r="P17" s="224">
        <v>0.35199999999999998</v>
      </c>
      <c r="Q17" s="224">
        <f>ROUND(E17*P17,5)</f>
        <v>283.64406000000002</v>
      </c>
      <c r="R17" s="224"/>
      <c r="S17" s="224"/>
      <c r="T17" s="225">
        <v>6.2600000000000003E-2</v>
      </c>
      <c r="U17" s="224">
        <f>ROUND(E17*T17,2)</f>
        <v>50.44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6" t="s">
        <v>113</v>
      </c>
      <c r="D18" s="226"/>
      <c r="E18" s="231">
        <v>805.80700000000002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106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6</v>
      </c>
      <c r="B19" s="221" t="s">
        <v>118</v>
      </c>
      <c r="C19" s="265" t="s">
        <v>119</v>
      </c>
      <c r="D19" s="223" t="s">
        <v>120</v>
      </c>
      <c r="E19" s="230">
        <v>40.511294999999997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0.81799999999999995</v>
      </c>
      <c r="U19" s="224">
        <f>ROUND(E19*T19,2)</f>
        <v>33.14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104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33.75" outlineLevel="1" x14ac:dyDescent="0.2">
      <c r="A20" s="215"/>
      <c r="B20" s="221"/>
      <c r="C20" s="266" t="s">
        <v>121</v>
      </c>
      <c r="D20" s="226"/>
      <c r="E20" s="231">
        <v>40.511294999999997</v>
      </c>
      <c r="F20" s="234"/>
      <c r="G20" s="234"/>
      <c r="H20" s="234"/>
      <c r="I20" s="234"/>
      <c r="J20" s="234"/>
      <c r="K20" s="234"/>
      <c r="L20" s="234"/>
      <c r="M20" s="234"/>
      <c r="N20" s="224"/>
      <c r="O20" s="224"/>
      <c r="P20" s="224"/>
      <c r="Q20" s="224"/>
      <c r="R20" s="224"/>
      <c r="S20" s="224"/>
      <c r="T20" s="225"/>
      <c r="U20" s="224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106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7</v>
      </c>
      <c r="B21" s="221" t="s">
        <v>122</v>
      </c>
      <c r="C21" s="265" t="s">
        <v>123</v>
      </c>
      <c r="D21" s="223" t="s">
        <v>120</v>
      </c>
      <c r="E21" s="230">
        <v>40.511294999999997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0.11899999999999999</v>
      </c>
      <c r="U21" s="224">
        <f>ROUND(E21*T21,2)</f>
        <v>4.82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104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1" x14ac:dyDescent="0.2">
      <c r="A22" s="215"/>
      <c r="B22" s="221"/>
      <c r="C22" s="266" t="s">
        <v>121</v>
      </c>
      <c r="D22" s="226"/>
      <c r="E22" s="231">
        <v>40.511294999999997</v>
      </c>
      <c r="F22" s="234"/>
      <c r="G22" s="234"/>
      <c r="H22" s="234"/>
      <c r="I22" s="234"/>
      <c r="J22" s="234"/>
      <c r="K22" s="234"/>
      <c r="L22" s="234"/>
      <c r="M22" s="234"/>
      <c r="N22" s="224"/>
      <c r="O22" s="224"/>
      <c r="P22" s="224"/>
      <c r="Q22" s="224"/>
      <c r="R22" s="224"/>
      <c r="S22" s="224"/>
      <c r="T22" s="225"/>
      <c r="U22" s="224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106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8</v>
      </c>
      <c r="B23" s="221" t="s">
        <v>124</v>
      </c>
      <c r="C23" s="265" t="s">
        <v>125</v>
      </c>
      <c r="D23" s="223" t="s">
        <v>120</v>
      </c>
      <c r="E23" s="230">
        <v>40.511294999999997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1.0999999999999999E-2</v>
      </c>
      <c r="U23" s="224">
        <f>ROUND(E23*T23,2)</f>
        <v>0.45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104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15"/>
      <c r="B24" s="221"/>
      <c r="C24" s="266" t="s">
        <v>121</v>
      </c>
      <c r="D24" s="226"/>
      <c r="E24" s="231">
        <v>40.511294999999997</v>
      </c>
      <c r="F24" s="234"/>
      <c r="G24" s="234"/>
      <c r="H24" s="234"/>
      <c r="I24" s="234"/>
      <c r="J24" s="234"/>
      <c r="K24" s="234"/>
      <c r="L24" s="234"/>
      <c r="M24" s="234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106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9</v>
      </c>
      <c r="B25" s="221" t="s">
        <v>126</v>
      </c>
      <c r="C25" s="265" t="s">
        <v>127</v>
      </c>
      <c r="D25" s="223" t="s">
        <v>120</v>
      </c>
      <c r="E25" s="230">
        <v>40.511294999999997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104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33.75" outlineLevel="1" x14ac:dyDescent="0.2">
      <c r="A26" s="215"/>
      <c r="B26" s="221"/>
      <c r="C26" s="266" t="s">
        <v>121</v>
      </c>
      <c r="D26" s="226"/>
      <c r="E26" s="231">
        <v>40.511294999999997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106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10</v>
      </c>
      <c r="B27" s="221" t="s">
        <v>128</v>
      </c>
      <c r="C27" s="265" t="s">
        <v>129</v>
      </c>
      <c r="D27" s="223" t="s">
        <v>120</v>
      </c>
      <c r="E27" s="230">
        <v>40.511294999999997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8.9999999999999993E-3</v>
      </c>
      <c r="U27" s="224">
        <f>ROUND(E27*T27,2)</f>
        <v>0.36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104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 x14ac:dyDescent="0.2">
      <c r="A28" s="215"/>
      <c r="B28" s="221"/>
      <c r="C28" s="266" t="s">
        <v>121</v>
      </c>
      <c r="D28" s="226"/>
      <c r="E28" s="231">
        <v>40.511294999999997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106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11</v>
      </c>
      <c r="B29" s="221" t="s">
        <v>130</v>
      </c>
      <c r="C29" s="265" t="s">
        <v>131</v>
      </c>
      <c r="D29" s="223" t="s">
        <v>120</v>
      </c>
      <c r="E29" s="230">
        <v>40.511294999999997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104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33.75" outlineLevel="1" x14ac:dyDescent="0.2">
      <c r="A30" s="215"/>
      <c r="B30" s="221"/>
      <c r="C30" s="266" t="s">
        <v>121</v>
      </c>
      <c r="D30" s="226"/>
      <c r="E30" s="231">
        <v>40.511294999999997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106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12</v>
      </c>
      <c r="B31" s="221" t="s">
        <v>132</v>
      </c>
      <c r="C31" s="265" t="s">
        <v>133</v>
      </c>
      <c r="D31" s="223" t="s">
        <v>120</v>
      </c>
      <c r="E31" s="230">
        <v>290.09052000000003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</v>
      </c>
      <c r="U31" s="224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104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6" t="s">
        <v>134</v>
      </c>
      <c r="D32" s="226"/>
      <c r="E32" s="231">
        <v>290.09052000000003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106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13</v>
      </c>
      <c r="B33" s="221" t="s">
        <v>135</v>
      </c>
      <c r="C33" s="265" t="s">
        <v>136</v>
      </c>
      <c r="D33" s="223" t="s">
        <v>109</v>
      </c>
      <c r="E33" s="230">
        <v>877.39410999999996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1.7999999999999999E-2</v>
      </c>
      <c r="U33" s="224">
        <f>ROUND(E33*T33,2)</f>
        <v>15.79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104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6" t="s">
        <v>137</v>
      </c>
      <c r="D34" s="226"/>
      <c r="E34" s="231">
        <v>877.39410999999996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106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16" t="s">
        <v>99</v>
      </c>
      <c r="B35" s="222" t="s">
        <v>62</v>
      </c>
      <c r="C35" s="267" t="s">
        <v>63</v>
      </c>
      <c r="D35" s="227"/>
      <c r="E35" s="232"/>
      <c r="F35" s="235"/>
      <c r="G35" s="235">
        <f>SUMIF(AE36:AE47,"&lt;&gt;NOR",G36:G47)</f>
        <v>0</v>
      </c>
      <c r="H35" s="235"/>
      <c r="I35" s="235">
        <f>SUM(I36:I47)</f>
        <v>0</v>
      </c>
      <c r="J35" s="235"/>
      <c r="K35" s="235">
        <f>SUM(K36:K47)</f>
        <v>0</v>
      </c>
      <c r="L35" s="235"/>
      <c r="M35" s="235">
        <f>SUM(M36:M47)</f>
        <v>0</v>
      </c>
      <c r="N35" s="228"/>
      <c r="O35" s="228">
        <f>SUM(O36:O47)</f>
        <v>863.95089999999993</v>
      </c>
      <c r="P35" s="228"/>
      <c r="Q35" s="228">
        <f>SUM(Q36:Q47)</f>
        <v>0</v>
      </c>
      <c r="R35" s="228"/>
      <c r="S35" s="228"/>
      <c r="T35" s="229"/>
      <c r="U35" s="228">
        <f>SUM(U36:U47)</f>
        <v>82.66</v>
      </c>
      <c r="AE35" t="s">
        <v>100</v>
      </c>
    </row>
    <row r="36" spans="1:60" outlineLevel="1" x14ac:dyDescent="0.2">
      <c r="A36" s="215">
        <v>14</v>
      </c>
      <c r="B36" s="221" t="s">
        <v>138</v>
      </c>
      <c r="C36" s="265" t="s">
        <v>139</v>
      </c>
      <c r="D36" s="223" t="s">
        <v>109</v>
      </c>
      <c r="E36" s="230">
        <v>877.39410999999996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4">
        <v>0.441</v>
      </c>
      <c r="O36" s="224">
        <f>ROUND(E36*N36,5)</f>
        <v>386.93079999999998</v>
      </c>
      <c r="P36" s="224">
        <v>0</v>
      </c>
      <c r="Q36" s="224">
        <f>ROUND(E36*P36,5)</f>
        <v>0</v>
      </c>
      <c r="R36" s="224"/>
      <c r="S36" s="224"/>
      <c r="T36" s="225">
        <v>2.9000000000000001E-2</v>
      </c>
      <c r="U36" s="224">
        <f>ROUND(E36*T36,2)</f>
        <v>25.44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104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1"/>
      <c r="C37" s="266" t="s">
        <v>137</v>
      </c>
      <c r="D37" s="226"/>
      <c r="E37" s="231">
        <v>877.39410999999996</v>
      </c>
      <c r="F37" s="234"/>
      <c r="G37" s="234"/>
      <c r="H37" s="234"/>
      <c r="I37" s="234"/>
      <c r="J37" s="234"/>
      <c r="K37" s="234"/>
      <c r="L37" s="234"/>
      <c r="M37" s="234"/>
      <c r="N37" s="224"/>
      <c r="O37" s="224"/>
      <c r="P37" s="224"/>
      <c r="Q37" s="224"/>
      <c r="R37" s="224"/>
      <c r="S37" s="224"/>
      <c r="T37" s="225"/>
      <c r="U37" s="224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106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>
        <v>15</v>
      </c>
      <c r="B38" s="221" t="s">
        <v>140</v>
      </c>
      <c r="C38" s="265" t="s">
        <v>141</v>
      </c>
      <c r="D38" s="223" t="s">
        <v>109</v>
      </c>
      <c r="E38" s="230">
        <v>762.95140000000004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0.33206000000000002</v>
      </c>
      <c r="O38" s="224">
        <f>ROUND(E38*N38,5)</f>
        <v>253.34564</v>
      </c>
      <c r="P38" s="224">
        <v>0</v>
      </c>
      <c r="Q38" s="224">
        <f>ROUND(E38*P38,5)</f>
        <v>0</v>
      </c>
      <c r="R38" s="224"/>
      <c r="S38" s="224"/>
      <c r="T38" s="225">
        <v>2.5000000000000001E-2</v>
      </c>
      <c r="U38" s="224">
        <f>ROUND(E38*T38,2)</f>
        <v>19.07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104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1"/>
      <c r="C39" s="266" t="s">
        <v>142</v>
      </c>
      <c r="D39" s="226"/>
      <c r="E39" s="231">
        <v>762.95140000000004</v>
      </c>
      <c r="F39" s="234"/>
      <c r="G39" s="234"/>
      <c r="H39" s="234"/>
      <c r="I39" s="234"/>
      <c r="J39" s="234"/>
      <c r="K39" s="234"/>
      <c r="L39" s="234"/>
      <c r="M39" s="234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106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16</v>
      </c>
      <c r="B40" s="221" t="s">
        <v>143</v>
      </c>
      <c r="C40" s="265" t="s">
        <v>144</v>
      </c>
      <c r="D40" s="223" t="s">
        <v>109</v>
      </c>
      <c r="E40" s="230">
        <v>762.95140000000004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4">
        <v>6.5199999999999998E-3</v>
      </c>
      <c r="O40" s="224">
        <f>ROUND(E40*N40,5)</f>
        <v>4.9744400000000004</v>
      </c>
      <c r="P40" s="224">
        <v>0</v>
      </c>
      <c r="Q40" s="224">
        <f>ROUND(E40*P40,5)</f>
        <v>0</v>
      </c>
      <c r="R40" s="224"/>
      <c r="S40" s="224"/>
      <c r="T40" s="225">
        <v>4.0000000000000001E-3</v>
      </c>
      <c r="U40" s="224">
        <f>ROUND(E40*T40,2)</f>
        <v>3.05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104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6" t="s">
        <v>142</v>
      </c>
      <c r="D41" s="226"/>
      <c r="E41" s="231">
        <v>762.95140000000004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106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17</v>
      </c>
      <c r="B42" s="221" t="s">
        <v>145</v>
      </c>
      <c r="C42" s="265" t="s">
        <v>146</v>
      </c>
      <c r="D42" s="223" t="s">
        <v>109</v>
      </c>
      <c r="E42" s="230">
        <v>762.95140000000004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0.18462999999999999</v>
      </c>
      <c r="O42" s="224">
        <f>ROUND(E42*N42,5)</f>
        <v>140.86372</v>
      </c>
      <c r="P42" s="224">
        <v>0</v>
      </c>
      <c r="Q42" s="224">
        <f>ROUND(E42*P42,5)</f>
        <v>0</v>
      </c>
      <c r="R42" s="224"/>
      <c r="S42" s="224"/>
      <c r="T42" s="225">
        <v>2.9000000000000001E-2</v>
      </c>
      <c r="U42" s="224">
        <f>ROUND(E42*T42,2)</f>
        <v>22.13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104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6" t="s">
        <v>142</v>
      </c>
      <c r="D43" s="226"/>
      <c r="E43" s="231">
        <v>762.95140000000004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106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18</v>
      </c>
      <c r="B44" s="221" t="s">
        <v>147</v>
      </c>
      <c r="C44" s="265" t="s">
        <v>148</v>
      </c>
      <c r="D44" s="223" t="s">
        <v>109</v>
      </c>
      <c r="E44" s="230">
        <v>762.95140000000004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4">
        <v>6.0999999999999997E-4</v>
      </c>
      <c r="O44" s="224">
        <f>ROUND(E44*N44,5)</f>
        <v>0.46539999999999998</v>
      </c>
      <c r="P44" s="224">
        <v>0</v>
      </c>
      <c r="Q44" s="224">
        <f>ROUND(E44*P44,5)</f>
        <v>0</v>
      </c>
      <c r="R44" s="224"/>
      <c r="S44" s="224"/>
      <c r="T44" s="225">
        <v>2E-3</v>
      </c>
      <c r="U44" s="224">
        <f>ROUND(E44*T44,2)</f>
        <v>1.53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104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6" t="s">
        <v>142</v>
      </c>
      <c r="D45" s="226"/>
      <c r="E45" s="231">
        <v>762.95140000000004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106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19</v>
      </c>
      <c r="B46" s="221" t="s">
        <v>149</v>
      </c>
      <c r="C46" s="265" t="s">
        <v>150</v>
      </c>
      <c r="D46" s="223" t="s">
        <v>109</v>
      </c>
      <c r="E46" s="230">
        <v>762.95140000000004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4">
        <v>0.10141</v>
      </c>
      <c r="O46" s="224">
        <f>ROUND(E46*N46,5)</f>
        <v>77.370900000000006</v>
      </c>
      <c r="P46" s="224">
        <v>0</v>
      </c>
      <c r="Q46" s="224">
        <f>ROUND(E46*P46,5)</f>
        <v>0</v>
      </c>
      <c r="R46" s="224"/>
      <c r="S46" s="224"/>
      <c r="T46" s="225">
        <v>1.4999999999999999E-2</v>
      </c>
      <c r="U46" s="224">
        <f>ROUND(E46*T46,2)</f>
        <v>11.44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104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1"/>
      <c r="C47" s="266" t="s">
        <v>142</v>
      </c>
      <c r="D47" s="226"/>
      <c r="E47" s="231">
        <v>762.95140000000004</v>
      </c>
      <c r="F47" s="234"/>
      <c r="G47" s="234"/>
      <c r="H47" s="234"/>
      <c r="I47" s="234"/>
      <c r="J47" s="234"/>
      <c r="K47" s="234"/>
      <c r="L47" s="234"/>
      <c r="M47" s="234"/>
      <c r="N47" s="224"/>
      <c r="O47" s="224"/>
      <c r="P47" s="224"/>
      <c r="Q47" s="224"/>
      <c r="R47" s="224"/>
      <c r="S47" s="224"/>
      <c r="T47" s="225"/>
      <c r="U47" s="224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106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16" t="s">
        <v>99</v>
      </c>
      <c r="B48" s="222" t="s">
        <v>64</v>
      </c>
      <c r="C48" s="267" t="s">
        <v>65</v>
      </c>
      <c r="D48" s="227"/>
      <c r="E48" s="232"/>
      <c r="F48" s="235"/>
      <c r="G48" s="235">
        <f>SUMIF(AE49:AE53,"&lt;&gt;NOR",G49:G53)</f>
        <v>0</v>
      </c>
      <c r="H48" s="235"/>
      <c r="I48" s="235">
        <f>SUM(I49:I53)</f>
        <v>0</v>
      </c>
      <c r="J48" s="235"/>
      <c r="K48" s="235">
        <f>SUM(K49:K53)</f>
        <v>0</v>
      </c>
      <c r="L48" s="235"/>
      <c r="M48" s="235">
        <f>SUM(M49:M53)</f>
        <v>0</v>
      </c>
      <c r="N48" s="228"/>
      <c r="O48" s="228">
        <f>SUM(O49:O53)</f>
        <v>18.242260000000002</v>
      </c>
      <c r="P48" s="228"/>
      <c r="Q48" s="228">
        <f>SUM(Q49:Q53)</f>
        <v>0</v>
      </c>
      <c r="R48" s="228"/>
      <c r="S48" s="228"/>
      <c r="T48" s="229"/>
      <c r="U48" s="228">
        <f>SUM(U49:U53)</f>
        <v>60.08</v>
      </c>
      <c r="AE48" t="s">
        <v>100</v>
      </c>
    </row>
    <row r="49" spans="1:60" ht="22.5" outlineLevel="1" x14ac:dyDescent="0.2">
      <c r="A49" s="215">
        <v>20</v>
      </c>
      <c r="B49" s="221" t="s">
        <v>151</v>
      </c>
      <c r="C49" s="265" t="s">
        <v>152</v>
      </c>
      <c r="D49" s="223" t="s">
        <v>153</v>
      </c>
      <c r="E49" s="230">
        <v>3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24">
        <v>3.0596700000000001</v>
      </c>
      <c r="O49" s="224">
        <f>ROUND(E49*N49,5)</f>
        <v>9.1790099999999999</v>
      </c>
      <c r="P49" s="224">
        <v>0</v>
      </c>
      <c r="Q49" s="224">
        <f>ROUND(E49*P49,5)</f>
        <v>0</v>
      </c>
      <c r="R49" s="224"/>
      <c r="S49" s="224"/>
      <c r="T49" s="225">
        <v>5.024</v>
      </c>
      <c r="U49" s="224">
        <f>ROUND(E49*T49,2)</f>
        <v>15.07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104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1"/>
      <c r="C50" s="266" t="s">
        <v>154</v>
      </c>
      <c r="D50" s="226"/>
      <c r="E50" s="231">
        <v>3</v>
      </c>
      <c r="F50" s="234"/>
      <c r="G50" s="234"/>
      <c r="H50" s="234"/>
      <c r="I50" s="234"/>
      <c r="J50" s="234"/>
      <c r="K50" s="234"/>
      <c r="L50" s="234"/>
      <c r="M50" s="234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106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>
        <v>21</v>
      </c>
      <c r="B51" s="221" t="s">
        <v>155</v>
      </c>
      <c r="C51" s="265" t="s">
        <v>156</v>
      </c>
      <c r="D51" s="223" t="s">
        <v>103</v>
      </c>
      <c r="E51" s="230">
        <v>7.6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4">
        <v>0.90902000000000005</v>
      </c>
      <c r="O51" s="224">
        <f>ROUND(E51*N51,5)</f>
        <v>6.90855</v>
      </c>
      <c r="P51" s="224">
        <v>0</v>
      </c>
      <c r="Q51" s="224">
        <f>ROUND(E51*P51,5)</f>
        <v>0</v>
      </c>
      <c r="R51" s="224"/>
      <c r="S51" s="224"/>
      <c r="T51" s="225">
        <v>3.41066</v>
      </c>
      <c r="U51" s="224">
        <f>ROUND(E51*T51,2)</f>
        <v>25.92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157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1"/>
      <c r="C52" s="266" t="s">
        <v>158</v>
      </c>
      <c r="D52" s="226"/>
      <c r="E52" s="231">
        <v>7.6</v>
      </c>
      <c r="F52" s="234"/>
      <c r="G52" s="234"/>
      <c r="H52" s="234"/>
      <c r="I52" s="234"/>
      <c r="J52" s="234"/>
      <c r="K52" s="234"/>
      <c r="L52" s="234"/>
      <c r="M52" s="234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106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22</v>
      </c>
      <c r="B53" s="221" t="s">
        <v>159</v>
      </c>
      <c r="C53" s="265" t="s">
        <v>160</v>
      </c>
      <c r="D53" s="223" t="s">
        <v>153</v>
      </c>
      <c r="E53" s="230">
        <v>5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0.43093999999999999</v>
      </c>
      <c r="O53" s="224">
        <f>ROUND(E53*N53,5)</f>
        <v>2.1547000000000001</v>
      </c>
      <c r="P53" s="224">
        <v>0</v>
      </c>
      <c r="Q53" s="224">
        <f>ROUND(E53*P53,5)</f>
        <v>0</v>
      </c>
      <c r="R53" s="224"/>
      <c r="S53" s="224"/>
      <c r="T53" s="225">
        <v>3.8170000000000002</v>
      </c>
      <c r="U53" s="224">
        <f>ROUND(E53*T53,2)</f>
        <v>19.09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104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">
      <c r="A54" s="216" t="s">
        <v>99</v>
      </c>
      <c r="B54" s="222" t="s">
        <v>66</v>
      </c>
      <c r="C54" s="267" t="s">
        <v>67</v>
      </c>
      <c r="D54" s="227"/>
      <c r="E54" s="232"/>
      <c r="F54" s="235"/>
      <c r="G54" s="235">
        <f>SUMIF(AE55:AE69,"&lt;&gt;NOR",G55:G69)</f>
        <v>0</v>
      </c>
      <c r="H54" s="235"/>
      <c r="I54" s="235">
        <f>SUM(I55:I69)</f>
        <v>0</v>
      </c>
      <c r="J54" s="235"/>
      <c r="K54" s="235">
        <f>SUM(K55:K69)</f>
        <v>0</v>
      </c>
      <c r="L54" s="235"/>
      <c r="M54" s="235">
        <f>SUM(M55:M69)</f>
        <v>0</v>
      </c>
      <c r="N54" s="228"/>
      <c r="O54" s="228">
        <f>SUM(O55:O69)</f>
        <v>91.471479999999985</v>
      </c>
      <c r="P54" s="228"/>
      <c r="Q54" s="228">
        <f>SUM(Q55:Q69)</f>
        <v>0</v>
      </c>
      <c r="R54" s="228"/>
      <c r="S54" s="228"/>
      <c r="T54" s="229"/>
      <c r="U54" s="228">
        <f>SUM(U55:U69)</f>
        <v>106.42</v>
      </c>
      <c r="AE54" t="s">
        <v>100</v>
      </c>
    </row>
    <row r="55" spans="1:60" outlineLevel="1" x14ac:dyDescent="0.2">
      <c r="A55" s="215">
        <v>23</v>
      </c>
      <c r="B55" s="221" t="s">
        <v>161</v>
      </c>
      <c r="C55" s="265" t="s">
        <v>162</v>
      </c>
      <c r="D55" s="223" t="s">
        <v>103</v>
      </c>
      <c r="E55" s="230">
        <v>377.57920000000001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24">
        <v>0.188</v>
      </c>
      <c r="O55" s="224">
        <f>ROUND(E55*N55,5)</f>
        <v>70.984889999999993</v>
      </c>
      <c r="P55" s="224">
        <v>0</v>
      </c>
      <c r="Q55" s="224">
        <f>ROUND(E55*P55,5)</f>
        <v>0</v>
      </c>
      <c r="R55" s="224"/>
      <c r="S55" s="224"/>
      <c r="T55" s="225">
        <v>0.27200000000000002</v>
      </c>
      <c r="U55" s="224">
        <f>ROUND(E55*T55,2)</f>
        <v>102.7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104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45" outlineLevel="1" x14ac:dyDescent="0.2">
      <c r="A56" s="215"/>
      <c r="B56" s="221"/>
      <c r="C56" s="266" t="s">
        <v>163</v>
      </c>
      <c r="D56" s="226"/>
      <c r="E56" s="231">
        <v>281.17750000000001</v>
      </c>
      <c r="F56" s="234"/>
      <c r="G56" s="234"/>
      <c r="H56" s="234"/>
      <c r="I56" s="234"/>
      <c r="J56" s="234"/>
      <c r="K56" s="234"/>
      <c r="L56" s="234"/>
      <c r="M56" s="234"/>
      <c r="N56" s="224"/>
      <c r="O56" s="224"/>
      <c r="P56" s="224"/>
      <c r="Q56" s="224"/>
      <c r="R56" s="224"/>
      <c r="S56" s="224"/>
      <c r="T56" s="225"/>
      <c r="U56" s="224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106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33.75" outlineLevel="1" x14ac:dyDescent="0.2">
      <c r="A57" s="215"/>
      <c r="B57" s="221"/>
      <c r="C57" s="266" t="s">
        <v>164</v>
      </c>
      <c r="D57" s="226"/>
      <c r="E57" s="231">
        <v>75.401700000000005</v>
      </c>
      <c r="F57" s="234"/>
      <c r="G57" s="234"/>
      <c r="H57" s="234"/>
      <c r="I57" s="234"/>
      <c r="J57" s="234"/>
      <c r="K57" s="234"/>
      <c r="L57" s="234"/>
      <c r="M57" s="234"/>
      <c r="N57" s="224"/>
      <c r="O57" s="224"/>
      <c r="P57" s="224"/>
      <c r="Q57" s="224"/>
      <c r="R57" s="224"/>
      <c r="S57" s="224"/>
      <c r="T57" s="225"/>
      <c r="U57" s="224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106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1"/>
      <c r="C58" s="266" t="s">
        <v>165</v>
      </c>
      <c r="D58" s="226"/>
      <c r="E58" s="231">
        <v>10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106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1"/>
      <c r="C59" s="266" t="s">
        <v>166</v>
      </c>
      <c r="D59" s="226"/>
      <c r="E59" s="231">
        <v>11</v>
      </c>
      <c r="F59" s="234"/>
      <c r="G59" s="234"/>
      <c r="H59" s="234"/>
      <c r="I59" s="234"/>
      <c r="J59" s="234"/>
      <c r="K59" s="234"/>
      <c r="L59" s="234"/>
      <c r="M59" s="234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106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24</v>
      </c>
      <c r="B60" s="221" t="s">
        <v>167</v>
      </c>
      <c r="C60" s="265" t="s">
        <v>168</v>
      </c>
      <c r="D60" s="223" t="s">
        <v>153</v>
      </c>
      <c r="E60" s="230">
        <v>427.06092599999999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24">
        <v>4.2099999999999999E-2</v>
      </c>
      <c r="O60" s="224">
        <f>ROUND(E60*N60,5)</f>
        <v>17.97926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169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45" outlineLevel="1" x14ac:dyDescent="0.2">
      <c r="A61" s="215"/>
      <c r="B61" s="221"/>
      <c r="C61" s="266" t="s">
        <v>170</v>
      </c>
      <c r="D61" s="226"/>
      <c r="E61" s="231">
        <v>99.087362999999996</v>
      </c>
      <c r="F61" s="234"/>
      <c r="G61" s="234"/>
      <c r="H61" s="234"/>
      <c r="I61" s="234"/>
      <c r="J61" s="234"/>
      <c r="K61" s="234"/>
      <c r="L61" s="234"/>
      <c r="M61" s="234"/>
      <c r="N61" s="224"/>
      <c r="O61" s="224"/>
      <c r="P61" s="224"/>
      <c r="Q61" s="224"/>
      <c r="R61" s="224"/>
      <c r="S61" s="224"/>
      <c r="T61" s="225"/>
      <c r="U61" s="224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106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45" outlineLevel="1" x14ac:dyDescent="0.2">
      <c r="A62" s="215"/>
      <c r="B62" s="221"/>
      <c r="C62" s="266" t="s">
        <v>171</v>
      </c>
      <c r="D62" s="226"/>
      <c r="E62" s="231">
        <v>306.76356299999998</v>
      </c>
      <c r="F62" s="234"/>
      <c r="G62" s="234"/>
      <c r="H62" s="234"/>
      <c r="I62" s="234"/>
      <c r="J62" s="234"/>
      <c r="K62" s="234"/>
      <c r="L62" s="234"/>
      <c r="M62" s="234"/>
      <c r="N62" s="224"/>
      <c r="O62" s="224"/>
      <c r="P62" s="224"/>
      <c r="Q62" s="224"/>
      <c r="R62" s="224"/>
      <c r="S62" s="224"/>
      <c r="T62" s="225"/>
      <c r="U62" s="224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106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1"/>
      <c r="C63" s="266" t="s">
        <v>172</v>
      </c>
      <c r="D63" s="226"/>
      <c r="E63" s="231">
        <v>21.21</v>
      </c>
      <c r="F63" s="234"/>
      <c r="G63" s="234"/>
      <c r="H63" s="234"/>
      <c r="I63" s="234"/>
      <c r="J63" s="234"/>
      <c r="K63" s="234"/>
      <c r="L63" s="234"/>
      <c r="M63" s="234"/>
      <c r="N63" s="224"/>
      <c r="O63" s="224"/>
      <c r="P63" s="224"/>
      <c r="Q63" s="224"/>
      <c r="R63" s="224"/>
      <c r="S63" s="224"/>
      <c r="T63" s="225"/>
      <c r="U63" s="224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106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15">
        <v>25</v>
      </c>
      <c r="B64" s="221" t="s">
        <v>173</v>
      </c>
      <c r="C64" s="265" t="s">
        <v>174</v>
      </c>
      <c r="D64" s="223" t="s">
        <v>103</v>
      </c>
      <c r="E64" s="230">
        <v>17.545999999999999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24">
        <v>0.10249999999999999</v>
      </c>
      <c r="O64" s="224">
        <f>ROUND(E64*N64,5)</f>
        <v>1.79847</v>
      </c>
      <c r="P64" s="224">
        <v>0</v>
      </c>
      <c r="Q64" s="224">
        <f>ROUND(E64*P64,5)</f>
        <v>0</v>
      </c>
      <c r="R64" s="224"/>
      <c r="S64" s="224"/>
      <c r="T64" s="225">
        <v>0.14000000000000001</v>
      </c>
      <c r="U64" s="224">
        <f>ROUND(E64*T64,2)</f>
        <v>2.46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104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6" t="s">
        <v>175</v>
      </c>
      <c r="D65" s="226"/>
      <c r="E65" s="231">
        <v>17.545999999999999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106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26</v>
      </c>
      <c r="B66" s="221" t="s">
        <v>176</v>
      </c>
      <c r="C66" s="265" t="s">
        <v>177</v>
      </c>
      <c r="D66" s="223" t="s">
        <v>153</v>
      </c>
      <c r="E66" s="230">
        <v>35.442920000000001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0.02</v>
      </c>
      <c r="O66" s="224">
        <f>ROUND(E66*N66,5)</f>
        <v>0.70886000000000005</v>
      </c>
      <c r="P66" s="224">
        <v>0</v>
      </c>
      <c r="Q66" s="224">
        <f>ROUND(E66*P66,5)</f>
        <v>0</v>
      </c>
      <c r="R66" s="224"/>
      <c r="S66" s="224"/>
      <c r="T66" s="225">
        <v>0</v>
      </c>
      <c r="U66" s="224">
        <f>ROUND(E66*T66,2)</f>
        <v>0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169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1"/>
      <c r="C67" s="266" t="s">
        <v>178</v>
      </c>
      <c r="D67" s="226"/>
      <c r="E67" s="231">
        <v>35.442920000000001</v>
      </c>
      <c r="F67" s="234"/>
      <c r="G67" s="234"/>
      <c r="H67" s="234"/>
      <c r="I67" s="234"/>
      <c r="J67" s="234"/>
      <c r="K67" s="234"/>
      <c r="L67" s="234"/>
      <c r="M67" s="234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106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27</v>
      </c>
      <c r="B68" s="221" t="s">
        <v>179</v>
      </c>
      <c r="C68" s="265" t="s">
        <v>180</v>
      </c>
      <c r="D68" s="223" t="s">
        <v>103</v>
      </c>
      <c r="E68" s="230">
        <v>22.8965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24">
        <v>0</v>
      </c>
      <c r="O68" s="224">
        <f>ROUND(E68*N68,5)</f>
        <v>0</v>
      </c>
      <c r="P68" s="224">
        <v>0</v>
      </c>
      <c r="Q68" s="224">
        <f>ROUND(E68*P68,5)</f>
        <v>0</v>
      </c>
      <c r="R68" s="224"/>
      <c r="S68" s="224"/>
      <c r="T68" s="225">
        <v>5.5E-2</v>
      </c>
      <c r="U68" s="224">
        <f>ROUND(E68*T68,2)</f>
        <v>1.26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104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1"/>
      <c r="C69" s="266" t="s">
        <v>181</v>
      </c>
      <c r="D69" s="226"/>
      <c r="E69" s="231">
        <v>22.8965</v>
      </c>
      <c r="F69" s="234"/>
      <c r="G69" s="234"/>
      <c r="H69" s="234"/>
      <c r="I69" s="234"/>
      <c r="J69" s="234"/>
      <c r="K69" s="234"/>
      <c r="L69" s="234"/>
      <c r="M69" s="234"/>
      <c r="N69" s="224"/>
      <c r="O69" s="224"/>
      <c r="P69" s="224"/>
      <c r="Q69" s="224"/>
      <c r="R69" s="224"/>
      <c r="S69" s="224"/>
      <c r="T69" s="225"/>
      <c r="U69" s="224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106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16" t="s">
        <v>99</v>
      </c>
      <c r="B70" s="222" t="s">
        <v>68</v>
      </c>
      <c r="C70" s="267" t="s">
        <v>69</v>
      </c>
      <c r="D70" s="227"/>
      <c r="E70" s="232"/>
      <c r="F70" s="235"/>
      <c r="G70" s="235">
        <f>SUMIF(AE71:AE86,"&lt;&gt;NOR",G71:G86)</f>
        <v>0</v>
      </c>
      <c r="H70" s="235"/>
      <c r="I70" s="235">
        <f>SUM(I71:I86)</f>
        <v>0</v>
      </c>
      <c r="J70" s="235"/>
      <c r="K70" s="235">
        <f>SUM(K71:K86)</f>
        <v>0</v>
      </c>
      <c r="L70" s="235"/>
      <c r="M70" s="235">
        <f>SUM(M71:M86)</f>
        <v>0</v>
      </c>
      <c r="N70" s="228"/>
      <c r="O70" s="228">
        <f>SUM(O71:O86)</f>
        <v>0</v>
      </c>
      <c r="P70" s="228"/>
      <c r="Q70" s="228">
        <f>SUM(Q71:Q86)</f>
        <v>0</v>
      </c>
      <c r="R70" s="228"/>
      <c r="S70" s="228"/>
      <c r="T70" s="229"/>
      <c r="U70" s="228">
        <f>SUM(U71:U86)</f>
        <v>13.25</v>
      </c>
      <c r="AE70" t="s">
        <v>100</v>
      </c>
    </row>
    <row r="71" spans="1:60" outlineLevel="1" x14ac:dyDescent="0.2">
      <c r="A71" s="215">
        <v>28</v>
      </c>
      <c r="B71" s="221" t="s">
        <v>182</v>
      </c>
      <c r="C71" s="265" t="s">
        <v>183</v>
      </c>
      <c r="D71" s="223" t="s">
        <v>184</v>
      </c>
      <c r="E71" s="230">
        <v>7.9238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24">
        <v>0</v>
      </c>
      <c r="O71" s="224">
        <f>ROUND(E71*N71,5)</f>
        <v>0</v>
      </c>
      <c r="P71" s="224">
        <v>0</v>
      </c>
      <c r="Q71" s="224">
        <f>ROUND(E71*P71,5)</f>
        <v>0</v>
      </c>
      <c r="R71" s="224"/>
      <c r="S71" s="224"/>
      <c r="T71" s="225">
        <v>0.68799999999999994</v>
      </c>
      <c r="U71" s="224">
        <f>ROUND(E71*T71,2)</f>
        <v>5.45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104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6" t="s">
        <v>185</v>
      </c>
      <c r="D72" s="226"/>
      <c r="E72" s="231">
        <v>6.2964000000000002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106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6" t="s">
        <v>186</v>
      </c>
      <c r="D73" s="226"/>
      <c r="E73" s="231">
        <v>1.6274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106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29</v>
      </c>
      <c r="B74" s="221" t="s">
        <v>187</v>
      </c>
      <c r="C74" s="265" t="s">
        <v>188</v>
      </c>
      <c r="D74" s="223" t="s">
        <v>184</v>
      </c>
      <c r="E74" s="230">
        <v>39.619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104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1"/>
      <c r="C75" s="266" t="s">
        <v>189</v>
      </c>
      <c r="D75" s="226"/>
      <c r="E75" s="231">
        <v>31.481999999999999</v>
      </c>
      <c r="F75" s="234"/>
      <c r="G75" s="234"/>
      <c r="H75" s="234"/>
      <c r="I75" s="234"/>
      <c r="J75" s="234"/>
      <c r="K75" s="234"/>
      <c r="L75" s="234"/>
      <c r="M75" s="234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106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1"/>
      <c r="C76" s="266" t="s">
        <v>190</v>
      </c>
      <c r="D76" s="226"/>
      <c r="E76" s="231">
        <v>8.1370000000000005</v>
      </c>
      <c r="F76" s="234"/>
      <c r="G76" s="234"/>
      <c r="H76" s="234"/>
      <c r="I76" s="234"/>
      <c r="J76" s="234"/>
      <c r="K76" s="234"/>
      <c r="L76" s="234"/>
      <c r="M76" s="234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106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30</v>
      </c>
      <c r="B77" s="221" t="s">
        <v>191</v>
      </c>
      <c r="C77" s="265" t="s">
        <v>192</v>
      </c>
      <c r="D77" s="223" t="s">
        <v>184</v>
      </c>
      <c r="E77" s="230">
        <v>780.02116999999998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0.01</v>
      </c>
      <c r="U77" s="224">
        <f>ROUND(E77*T77,2)</f>
        <v>7.8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104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1"/>
      <c r="C78" s="266" t="s">
        <v>193</v>
      </c>
      <c r="D78" s="226"/>
      <c r="E78" s="231">
        <v>141.82203000000001</v>
      </c>
      <c r="F78" s="234"/>
      <c r="G78" s="234"/>
      <c r="H78" s="234"/>
      <c r="I78" s="234"/>
      <c r="J78" s="234"/>
      <c r="K78" s="234"/>
      <c r="L78" s="234"/>
      <c r="M78" s="234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106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1"/>
      <c r="C79" s="266" t="s">
        <v>194</v>
      </c>
      <c r="D79" s="226"/>
      <c r="E79" s="231">
        <v>638.19914000000006</v>
      </c>
      <c r="F79" s="234"/>
      <c r="G79" s="234"/>
      <c r="H79" s="234"/>
      <c r="I79" s="234"/>
      <c r="J79" s="234"/>
      <c r="K79" s="234"/>
      <c r="L79" s="234"/>
      <c r="M79" s="234"/>
      <c r="N79" s="224"/>
      <c r="O79" s="224"/>
      <c r="P79" s="224"/>
      <c r="Q79" s="224"/>
      <c r="R79" s="224"/>
      <c r="S79" s="224"/>
      <c r="T79" s="225"/>
      <c r="U79" s="224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106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31</v>
      </c>
      <c r="B80" s="221" t="s">
        <v>195</v>
      </c>
      <c r="C80" s="265" t="s">
        <v>196</v>
      </c>
      <c r="D80" s="223" t="s">
        <v>184</v>
      </c>
      <c r="E80" s="230">
        <v>10920.29638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24">
        <v>0</v>
      </c>
      <c r="O80" s="224">
        <f>ROUND(E80*N80,5)</f>
        <v>0</v>
      </c>
      <c r="P80" s="224">
        <v>0</v>
      </c>
      <c r="Q80" s="224">
        <f>ROUND(E80*P80,5)</f>
        <v>0</v>
      </c>
      <c r="R80" s="224"/>
      <c r="S80" s="224"/>
      <c r="T80" s="225">
        <v>0</v>
      </c>
      <c r="U80" s="224">
        <f>ROUND(E80*T80,2)</f>
        <v>0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104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6" t="s">
        <v>197</v>
      </c>
      <c r="D81" s="226"/>
      <c r="E81" s="231">
        <v>1985.5084199999999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106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1"/>
      <c r="C82" s="266" t="s">
        <v>198</v>
      </c>
      <c r="D82" s="226"/>
      <c r="E82" s="231">
        <v>8934.7879599999997</v>
      </c>
      <c r="F82" s="234"/>
      <c r="G82" s="234"/>
      <c r="H82" s="234"/>
      <c r="I82" s="234"/>
      <c r="J82" s="234"/>
      <c r="K82" s="234"/>
      <c r="L82" s="234"/>
      <c r="M82" s="234"/>
      <c r="N82" s="224"/>
      <c r="O82" s="224"/>
      <c r="P82" s="224"/>
      <c r="Q82" s="224"/>
      <c r="R82" s="224"/>
      <c r="S82" s="224"/>
      <c r="T82" s="225"/>
      <c r="U82" s="224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106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32</v>
      </c>
      <c r="B83" s="221" t="s">
        <v>199</v>
      </c>
      <c r="C83" s="265" t="s">
        <v>200</v>
      </c>
      <c r="D83" s="223" t="s">
        <v>184</v>
      </c>
      <c r="E83" s="230">
        <v>7.9238200000000001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104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1"/>
      <c r="C84" s="266" t="s">
        <v>201</v>
      </c>
      <c r="D84" s="226"/>
      <c r="E84" s="231">
        <v>7.9238200000000001</v>
      </c>
      <c r="F84" s="234"/>
      <c r="G84" s="234"/>
      <c r="H84" s="234"/>
      <c r="I84" s="234"/>
      <c r="J84" s="234"/>
      <c r="K84" s="234"/>
      <c r="L84" s="234"/>
      <c r="M84" s="234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106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33</v>
      </c>
      <c r="B85" s="221" t="s">
        <v>202</v>
      </c>
      <c r="C85" s="265" t="s">
        <v>203</v>
      </c>
      <c r="D85" s="223" t="s">
        <v>184</v>
      </c>
      <c r="E85" s="230">
        <v>141.82203000000001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24">
        <v>0</v>
      </c>
      <c r="O85" s="224">
        <f>ROUND(E85*N85,5)</f>
        <v>0</v>
      </c>
      <c r="P85" s="224">
        <v>0</v>
      </c>
      <c r="Q85" s="224">
        <f>ROUND(E85*P85,5)</f>
        <v>0</v>
      </c>
      <c r="R85" s="224"/>
      <c r="S85" s="224"/>
      <c r="T85" s="225">
        <v>0</v>
      </c>
      <c r="U85" s="224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104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1"/>
      <c r="C86" s="266" t="s">
        <v>204</v>
      </c>
      <c r="D86" s="226"/>
      <c r="E86" s="231">
        <v>141.82203000000001</v>
      </c>
      <c r="F86" s="234"/>
      <c r="G86" s="234"/>
      <c r="H86" s="234"/>
      <c r="I86" s="234"/>
      <c r="J86" s="234"/>
      <c r="K86" s="234"/>
      <c r="L86" s="234"/>
      <c r="M86" s="234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106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16" t="s">
        <v>99</v>
      </c>
      <c r="B87" s="222" t="s">
        <v>70</v>
      </c>
      <c r="C87" s="267" t="s">
        <v>71</v>
      </c>
      <c r="D87" s="227"/>
      <c r="E87" s="232"/>
      <c r="F87" s="235"/>
      <c r="G87" s="235">
        <f>SUMIF(AE88:AE92,"&lt;&gt;NOR",G88:G92)</f>
        <v>0</v>
      </c>
      <c r="H87" s="235"/>
      <c r="I87" s="235">
        <f>SUM(I88:I92)</f>
        <v>0</v>
      </c>
      <c r="J87" s="235"/>
      <c r="K87" s="235">
        <f>SUM(K88:K92)</f>
        <v>0</v>
      </c>
      <c r="L87" s="235"/>
      <c r="M87" s="235">
        <f>SUM(M88:M92)</f>
        <v>0</v>
      </c>
      <c r="N87" s="228"/>
      <c r="O87" s="228">
        <f>SUM(O88:O92)</f>
        <v>0</v>
      </c>
      <c r="P87" s="228"/>
      <c r="Q87" s="228">
        <f>SUM(Q88:Q92)</f>
        <v>0</v>
      </c>
      <c r="R87" s="228"/>
      <c r="S87" s="228"/>
      <c r="T87" s="229"/>
      <c r="U87" s="228">
        <f>SUM(U88:U92)</f>
        <v>15.58</v>
      </c>
      <c r="AE87" t="s">
        <v>100</v>
      </c>
    </row>
    <row r="88" spans="1:60" outlineLevel="1" x14ac:dyDescent="0.2">
      <c r="A88" s="215">
        <v>34</v>
      </c>
      <c r="B88" s="221" t="s">
        <v>205</v>
      </c>
      <c r="C88" s="265" t="s">
        <v>206</v>
      </c>
      <c r="D88" s="223" t="s">
        <v>184</v>
      </c>
      <c r="E88" s="230">
        <v>973.66462999999999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24">
        <v>0</v>
      </c>
      <c r="O88" s="224">
        <f>ROUND(E88*N88,5)</f>
        <v>0</v>
      </c>
      <c r="P88" s="224">
        <v>0</v>
      </c>
      <c r="Q88" s="224">
        <f>ROUND(E88*P88,5)</f>
        <v>0</v>
      </c>
      <c r="R88" s="224"/>
      <c r="S88" s="224"/>
      <c r="T88" s="225">
        <v>1.6E-2</v>
      </c>
      <c r="U88" s="224">
        <f>ROUND(E88*T88,2)</f>
        <v>15.58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104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6" t="s">
        <v>207</v>
      </c>
      <c r="D89" s="226"/>
      <c r="E89" s="231"/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106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1"/>
      <c r="C90" s="266" t="s">
        <v>208</v>
      </c>
      <c r="D90" s="226"/>
      <c r="E90" s="231">
        <v>863.95090000000005</v>
      </c>
      <c r="F90" s="234"/>
      <c r="G90" s="234"/>
      <c r="H90" s="234"/>
      <c r="I90" s="234"/>
      <c r="J90" s="234"/>
      <c r="K90" s="234"/>
      <c r="L90" s="234"/>
      <c r="M90" s="234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106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6" t="s">
        <v>209</v>
      </c>
      <c r="D91" s="226"/>
      <c r="E91" s="231">
        <v>18.242260000000002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106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44"/>
      <c r="B92" s="245"/>
      <c r="C92" s="268" t="s">
        <v>210</v>
      </c>
      <c r="D92" s="246"/>
      <c r="E92" s="247">
        <v>91.471469999999997</v>
      </c>
      <c r="F92" s="248"/>
      <c r="G92" s="248"/>
      <c r="H92" s="248"/>
      <c r="I92" s="248"/>
      <c r="J92" s="248"/>
      <c r="K92" s="248"/>
      <c r="L92" s="248"/>
      <c r="M92" s="248"/>
      <c r="N92" s="249"/>
      <c r="O92" s="249"/>
      <c r="P92" s="249"/>
      <c r="Q92" s="249"/>
      <c r="R92" s="249"/>
      <c r="S92" s="249"/>
      <c r="T92" s="250"/>
      <c r="U92" s="249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106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6"/>
      <c r="B93" s="7" t="s">
        <v>211</v>
      </c>
      <c r="C93" s="269" t="s">
        <v>211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15</v>
      </c>
      <c r="AD93">
        <v>21</v>
      </c>
    </row>
    <row r="94" spans="1:60" x14ac:dyDescent="0.2">
      <c r="A94" s="251"/>
      <c r="B94" s="252">
        <v>26</v>
      </c>
      <c r="C94" s="270" t="s">
        <v>211</v>
      </c>
      <c r="D94" s="253"/>
      <c r="E94" s="253"/>
      <c r="F94" s="253"/>
      <c r="G94" s="264">
        <f>G8+G35+G48+G54+G70+G87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212</v>
      </c>
    </row>
    <row r="95" spans="1:60" x14ac:dyDescent="0.2">
      <c r="A95" s="6"/>
      <c r="B95" s="7" t="s">
        <v>211</v>
      </c>
      <c r="C95" s="269" t="s">
        <v>211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211</v>
      </c>
      <c r="C96" s="269" t="s">
        <v>211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4">
        <v>33</v>
      </c>
      <c r="B97" s="254"/>
      <c r="C97" s="271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5"/>
      <c r="B98" s="256"/>
      <c r="C98" s="272"/>
      <c r="D98" s="256"/>
      <c r="E98" s="256"/>
      <c r="F98" s="256"/>
      <c r="G98" s="25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213</v>
      </c>
    </row>
    <row r="99" spans="1:31" x14ac:dyDescent="0.2">
      <c r="A99" s="258"/>
      <c r="B99" s="259"/>
      <c r="C99" s="273"/>
      <c r="D99" s="259"/>
      <c r="E99" s="259"/>
      <c r="F99" s="259"/>
      <c r="G99" s="26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8"/>
      <c r="B100" s="259"/>
      <c r="C100" s="273"/>
      <c r="D100" s="259"/>
      <c r="E100" s="259"/>
      <c r="F100" s="259"/>
      <c r="G100" s="260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8"/>
      <c r="B101" s="259"/>
      <c r="C101" s="273"/>
      <c r="D101" s="259"/>
      <c r="E101" s="259"/>
      <c r="F101" s="259"/>
      <c r="G101" s="26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61"/>
      <c r="B102" s="262"/>
      <c r="C102" s="274"/>
      <c r="D102" s="262"/>
      <c r="E102" s="262"/>
      <c r="F102" s="262"/>
      <c r="G102" s="263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211</v>
      </c>
      <c r="C103" s="269" t="s">
        <v>211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275"/>
      <c r="AE104" t="s">
        <v>214</v>
      </c>
    </row>
  </sheetData>
  <mergeCells count="6">
    <mergeCell ref="A1:G1"/>
    <mergeCell ref="C2:G2"/>
    <mergeCell ref="C3:G3"/>
    <mergeCell ref="C4:G4"/>
    <mergeCell ref="A97:C97"/>
    <mergeCell ref="A98:G102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2020-12-15T13:40:06Z</dcterms:modified>
</cp:coreProperties>
</file>